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<sst xmlns="http://schemas.openxmlformats.org/spreadsheetml/2006/main" count="33" uniqueCount="31">
  <si>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</si>
  <si>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</si>
  <si>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</si>
  <si>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</si>
  <si>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</si>
  <si>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</si>
  <si>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</si>
  <si>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</si>
  <si>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</si>
  <si>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</si>
  <si>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</si>
  <si>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</si>
  <si>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</si>
  <si>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</si>
  <si>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</si>
  <si>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</si>
  <si>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</si>
  <si>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</si>
  <si>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</si>
  <si>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</si>
  <si>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</si>
  <si>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</si>
  <si>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</si>
  <si>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</si>
  <si>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</si>
  <si>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</si>
  <si>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</si>
  <si>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</si>
  <si>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</si>
  <si>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</si>
  <si>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31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</si>
</sst>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19050</xdr:rowOff>
    </xdr:from>
    <xdr:to>
      <xdr:col>10</xdr:col>
      <xdr:colOff>1085850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spans="1:12" ht="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3"/>
    </row>
    <row r="2" spans="1:12" ht="15">
      <c r="A2" s="5"/>
      <c r="B2" s="6"/>
      <c r="C2" s="5"/>
      <c r="D2" s="5"/>
      <c r="E2" s="17"/>
      <c r="F2" s="17"/>
      <c r="G2" s="5"/>
      <c r="H2" s="5"/>
      <c r="I2" s="5"/>
      <c r="J2" s="5"/>
      <c r="K2" s="5"/>
      <c r="L2" s="3"/>
    </row>
    <row r="3" spans="1:12" ht="15.75">
      <c r="A3" s="5"/>
      <c r="B3" s="20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15">
      <c r="A4" s="5"/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3"/>
    </row>
    <row r="7" spans="1:12" ht="32.25" customHeight="1">
      <c r="A7" s="9"/>
      <c r="B7" s="25" t="s">
        <v>4</v>
      </c>
      <c r="C7" s="26"/>
      <c r="D7" s="18" t="s">
        <v>5</v>
      </c>
      <c r="E7" s="18" t="s">
        <v>6</v>
      </c>
      <c r="F7" s="18"/>
      <c r="G7" s="18" t="s">
        <v>7</v>
      </c>
      <c r="H7" s="18" t="s">
        <v>8</v>
      </c>
      <c r="I7" s="18" t="s">
        <v>9</v>
      </c>
      <c r="J7" s="18" t="s">
        <v>10</v>
      </c>
      <c r="K7" s="22" t="s">
        <v>11</v>
      </c>
      <c r="L7" s="3"/>
    </row>
    <row r="8" spans="1:12" ht="24" customHeight="1">
      <c r="A8" s="9"/>
      <c r="B8" s="25"/>
      <c r="C8" s="26"/>
      <c r="D8" s="19"/>
      <c r="E8" s="10" t="s">
        <v>1</v>
      </c>
      <c r="F8" s="10" t="s">
        <v>0</v>
      </c>
      <c r="G8" s="19"/>
      <c r="H8" s="19"/>
      <c r="I8" s="19"/>
      <c r="J8" s="19"/>
      <c r="K8" s="23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12</v>
      </c>
      <c r="K9" s="12" t="s">
        <v>13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14</v>
      </c>
      <c r="F10" s="11" t="s">
        <v>14</v>
      </c>
      <c r="G10" s="11"/>
      <c r="H10" s="11">
        <v>81400000</v>
      </c>
      <c r="I10" s="11" t="s">
        <v>27</v>
      </c>
      <c r="J10" s="11"/>
      <c r="K10" s="11"/>
      <c r="L10" s="3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5">
      <c r="A12" s="5"/>
      <c r="B12" s="13" t="s">
        <v>15</v>
      </c>
      <c r="C12" s="14" t="s">
        <v>16</v>
      </c>
      <c r="D12" s="15">
        <v>11000000</v>
      </c>
      <c r="E12" s="15">
        <v>1800</v>
      </c>
      <c r="F12" s="15">
        <v>0</v>
      </c>
      <c r="G12" s="15">
        <f>D12+E12-F12</f>
        <v>11001800</v>
      </c>
      <c r="H12" s="15">
        <v>5503690.38</v>
      </c>
      <c r="I12" s="15">
        <v>5503690.38</v>
      </c>
      <c r="J12" s="15">
        <f>H12-I12</f>
        <v>0</v>
      </c>
      <c r="K12" s="16">
        <f>IF(G12&lt;&gt;0,I12/G12,0)</f>
        <v>0.5002536294060972</v>
      </c>
      <c r="L12" s="3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15">
      <c r="A14" s="5"/>
      <c r="B14" s="13" t="s">
        <v>17</v>
      </c>
      <c r="C14" s="14" t="s">
        <v>18</v>
      </c>
      <c r="D14" s="15">
        <v>0</v>
      </c>
      <c r="E14" s="15">
        <v>7027781</v>
      </c>
      <c r="F14" s="15">
        <v>0</v>
      </c>
      <c r="G14" s="15">
        <f>D14+E14-F14</f>
        <v>7027781</v>
      </c>
      <c r="H14" s="15">
        <v>7196383.32</v>
      </c>
      <c r="I14" s="15">
        <v>7174838.09</v>
      </c>
      <c r="J14" s="15">
        <f>H14-I14</f>
        <v>21545.230000000447</v>
      </c>
      <c r="K14" s="16">
        <f>IF(G14&lt;&gt;0,I14/G14,0)</f>
        <v>1.0209251099315702</v>
      </c>
      <c r="L14" s="3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ht="15">
      <c r="A16" s="5"/>
      <c r="B16" s="13" t="s">
        <v>19</v>
      </c>
      <c r="C16" s="14" t="s">
        <v>20</v>
      </c>
      <c r="D16" s="15">
        <v>20300000</v>
      </c>
      <c r="E16" s="15">
        <v>964241</v>
      </c>
      <c r="F16" s="15">
        <v>414241</v>
      </c>
      <c r="G16" s="15">
        <f>D16+E16-F16</f>
        <v>20850000</v>
      </c>
      <c r="H16" s="15">
        <v>12737038.779999997</v>
      </c>
      <c r="I16" s="15">
        <v>10126969.35</v>
      </c>
      <c r="J16" s="15">
        <f>H16-I16</f>
        <v>2610069.429999998</v>
      </c>
      <c r="K16" s="16">
        <f>IF(G16&lt;&gt;0,I16/G16,0)</f>
        <v>0.48570596402877697</v>
      </c>
      <c r="L16" s="3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5">
      <c r="A18" s="5"/>
      <c r="B18" s="13" t="s">
        <v>21</v>
      </c>
      <c r="C18" s="14" t="s">
        <v>22</v>
      </c>
      <c r="D18" s="15">
        <v>52200000</v>
      </c>
      <c r="E18" s="15">
        <v>180115740</v>
      </c>
      <c r="F18" s="15">
        <v>0</v>
      </c>
      <c r="G18" s="15">
        <f>D18+E18-F18</f>
        <v>232315740</v>
      </c>
      <c r="H18" s="15">
        <v>96727480.49</v>
      </c>
      <c r="I18" s="15">
        <v>95372809.35</v>
      </c>
      <c r="J18" s="15">
        <f>H18-I18</f>
        <v>1354671.1400000006</v>
      </c>
      <c r="K18" s="16">
        <f>IF(G18&lt;&gt;0,I18/G18,0)</f>
        <v>0.4105309840392218</v>
      </c>
      <c r="L18" s="3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5">
      <c r="A20" s="5"/>
      <c r="B20" s="13" t="s">
        <v>23</v>
      </c>
      <c r="C20" s="14" t="s">
        <v>24</v>
      </c>
      <c r="D20" s="15">
        <v>1304696000</v>
      </c>
      <c r="E20" s="15">
        <v>586681139</v>
      </c>
      <c r="F20" s="15">
        <v>305357785</v>
      </c>
      <c r="G20" s="15">
        <f>D20+E20-F20</f>
        <v>1586019354</v>
      </c>
      <c r="H20" s="15">
        <v>812168051.73</v>
      </c>
      <c r="I20" s="15">
        <v>673474027.53</v>
      </c>
      <c r="J20" s="15">
        <f>H20-I20</f>
        <v>138694024.20000005</v>
      </c>
      <c r="K20" s="16">
        <f>IF(G20&lt;&gt;0,I20/G20,0)</f>
        <v>0.4246316577609683</v>
      </c>
      <c r="L20" s="3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12" ht="15">
      <c r="A22" s="5"/>
      <c r="B22" s="24" t="s">
        <v>25</v>
      </c>
      <c r="C22" s="24"/>
      <c r="D22" s="15">
        <f>SUM(,D12,D14,D16,D18,D20)</f>
        <v>1388196000</v>
      </c>
      <c r="E22" s="15">
        <f aca="true" t="shared" si="0" ref="E22:J22">SUM(,E12,E14,E16,E18,E20)</f>
        <v>774790701</v>
      </c>
      <c r="F22" s="15">
        <f t="shared" si="0"/>
        <v>305772026</v>
      </c>
      <c r="G22" s="15">
        <f t="shared" si="0"/>
        <v>1857214675</v>
      </c>
      <c r="H22" s="15">
        <f t="shared" si="0"/>
        <v>934332644.7</v>
      </c>
      <c r="I22" s="15">
        <f t="shared" si="0"/>
        <v>791652334.6999999</v>
      </c>
      <c r="J22" s="15">
        <f t="shared" si="0"/>
        <v>142680310.00000006</v>
      </c>
      <c r="K22" s="16">
        <f>IF(G22&lt;&gt;0,I22/G22,0)</f>
        <v>0.42625785018632806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2017-06-13T21:01:00Z</cp:lastPrinted>
  <dcterms:created xsi:type="dcterms:W3CDTF">2013-04-18T20:56:07Z</dcterms:created>
  <dcterms:modified xsi:type="dcterms:W3CDTF">2017-06-15T19:51:38Z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